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nhold\Fian\2023\årsmøtet\"/>
    </mc:Choice>
  </mc:AlternateContent>
  <xr:revisionPtr revIDLastSave="0" documentId="13_ncr:1_{4717ABED-C507-4DF1-AEDB-10D1ADE348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 - budsjett FIAN Norge" sheetId="1" r:id="rId1"/>
  </sheets>
  <calcPr calcId="191029"/>
</workbook>
</file>

<file path=xl/calcChain.xml><?xml version="1.0" encoding="utf-8"?>
<calcChain xmlns="http://schemas.openxmlformats.org/spreadsheetml/2006/main">
  <c r="D33" i="1" l="1"/>
  <c r="D27" i="1"/>
  <c r="E27" i="1" s="1"/>
  <c r="E50" i="1"/>
  <c r="D50" i="1"/>
  <c r="C50" i="1"/>
  <c r="D45" i="1"/>
  <c r="D41" i="1"/>
  <c r="D23" i="1"/>
  <c r="D14" i="1"/>
  <c r="D9" i="1"/>
  <c r="E43" i="1" l="1"/>
  <c r="E45" i="1" s="1"/>
  <c r="D34" i="1"/>
  <c r="D47" i="1" s="1"/>
  <c r="D52" i="1" s="1"/>
  <c r="D16" i="1"/>
  <c r="D51" i="1" s="1"/>
  <c r="B52" i="1"/>
  <c r="B51" i="1"/>
  <c r="C45" i="1"/>
  <c r="E14" i="1"/>
  <c r="C14" i="1"/>
  <c r="E9" i="1"/>
  <c r="C9" i="1"/>
  <c r="E41" i="1"/>
  <c r="C41" i="1"/>
  <c r="E34" i="1"/>
  <c r="C34" i="1"/>
  <c r="E23" i="1"/>
  <c r="C23" i="1"/>
  <c r="D53" i="1" l="1"/>
  <c r="C16" i="1"/>
  <c r="C51" i="1" s="1"/>
  <c r="C47" i="1"/>
  <c r="C52" i="1" s="1"/>
  <c r="E16" i="1"/>
  <c r="E51" i="1" s="1"/>
  <c r="E47" i="1"/>
  <c r="E52" i="1" s="1"/>
  <c r="C53" i="1" l="1"/>
  <c r="E53" i="1"/>
</calcChain>
</file>

<file path=xl/sharedStrings.xml><?xml version="1.0" encoding="utf-8"?>
<sst xmlns="http://schemas.openxmlformats.org/spreadsheetml/2006/main" count="57" uniqueCount="54">
  <si>
    <t>FIAN Norge</t>
  </si>
  <si>
    <t>Medlemskontingenter</t>
  </si>
  <si>
    <t>Forventet forbruk</t>
  </si>
  <si>
    <t>Prosjekter og tilskudd</t>
  </si>
  <si>
    <t>Andre prosjekter</t>
  </si>
  <si>
    <t>Sum prosjektkostnader</t>
  </si>
  <si>
    <t>Kostnader til drift og administrasjon</t>
  </si>
  <si>
    <t>Husleie/felleskostnader</t>
  </si>
  <si>
    <t>Annet</t>
  </si>
  <si>
    <t>Datakostnad</t>
  </si>
  <si>
    <t>SUM kostnader til drift og administrasjon</t>
  </si>
  <si>
    <t>Medlemskap/Ekstern service</t>
  </si>
  <si>
    <t>ForUM-Medlemskap, NGO forum</t>
  </si>
  <si>
    <t>Revisjons og regnskapshonorarer</t>
  </si>
  <si>
    <t>Regnskapsfører</t>
  </si>
  <si>
    <t>Annen service</t>
  </si>
  <si>
    <t>SUM Medlemskap/Ekstern service</t>
  </si>
  <si>
    <t>Forventet anskaffelse av midler</t>
  </si>
  <si>
    <t>Kommentarer</t>
  </si>
  <si>
    <t>Prosjekter og tillskudd</t>
  </si>
  <si>
    <t>FIAN Portugal prosjekt</t>
  </si>
  <si>
    <t>SUM Prosjekter og tillskudd</t>
  </si>
  <si>
    <t>Andre inntekter</t>
  </si>
  <si>
    <t>SUM Andre inntekter</t>
  </si>
  <si>
    <t>SUM Forventet anskaffelse av midler</t>
  </si>
  <si>
    <t>Forventede kostnader til anskaffelse av midler</t>
  </si>
  <si>
    <t>Bank og kortgebyr</t>
  </si>
  <si>
    <t>FIAN IS kontingent</t>
  </si>
  <si>
    <t>Andre kostnader</t>
  </si>
  <si>
    <t>SUM Forventede kostnader til anskaffelse av midler</t>
  </si>
  <si>
    <t>Styre og årsmøte</t>
  </si>
  <si>
    <t>Gaver/Donasjoner</t>
  </si>
  <si>
    <t>Balanse</t>
  </si>
  <si>
    <t>Overskudd/Underskudd</t>
  </si>
  <si>
    <t>Honorar drift og administrasjon</t>
  </si>
  <si>
    <t>Lønn &amp; honorarer</t>
  </si>
  <si>
    <t>VISMA regnskap, Zoom</t>
  </si>
  <si>
    <t xml:space="preserve"> </t>
  </si>
  <si>
    <t>Momskompensasjon</t>
  </si>
  <si>
    <t>Budsjett 2022</t>
  </si>
  <si>
    <t>Reklamekostnader</t>
  </si>
  <si>
    <t>Telefon/porto</t>
  </si>
  <si>
    <t>porto for utsending til medlemmer uten epost</t>
  </si>
  <si>
    <t>Regnskap 2022</t>
  </si>
  <si>
    <t>Budsjett 2023</t>
  </si>
  <si>
    <t>Prosjektet ble avsluttet i 2022</t>
  </si>
  <si>
    <t>Ny og innovativ kampanje for  å redde verden</t>
  </si>
  <si>
    <t>Orgpro 10 måneder (10 mnd x 3000)</t>
  </si>
  <si>
    <t>Vipps gebyr</t>
  </si>
  <si>
    <t>Blomster/gave</t>
  </si>
  <si>
    <t>Thesis Awards  eller annet prosjekt</t>
  </si>
  <si>
    <t>valgt revisor honorar for 2022 regnskapet</t>
  </si>
  <si>
    <t>20% medlemskontigent + gave/donasjoner</t>
  </si>
  <si>
    <t>FIAN nådde ikke kostnadsgrensen på 100k i 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</si>
</sst>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8"/>
      <color theme="1" tint="0.249977111117893"/>
      <name val="Calibri"/>
      <family val="2"/>
      <scheme val="minor"/>
    </font>
    <font>
      <i/>
      <sz val="8"/>
      <color theme="1" tint="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i/>
      <sz val="16"/>
      <color rgb="FF7F7F7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16" fillId="0" borderId="0" xfId="0" applyFont="1"/>
    <xf numFmtId="0" fontId="16" fillId="0" borderId="10" xfId="0" applyFont="1" applyBorder="1"/>
    <xf numFmtId="0" fontId="0" fillId="0" borderId="11" xfId="0" applyBorder="1"/>
    <xf numFmtId="0" fontId="0" fillId="0" borderId="10" xfId="0" applyBorder="1"/>
    <xf numFmtId="0" fontId="16" fillId="0" borderId="12" xfId="0" applyFont="1" applyBorder="1"/>
    <xf numFmtId="0" fontId="19" fillId="0" borderId="11" xfId="0" applyFont="1" applyBorder="1"/>
    <xf numFmtId="0" fontId="20" fillId="0" borderId="0" xfId="0" applyFont="1"/>
    <xf numFmtId="43" fontId="0" fillId="0" borderId="0" xfId="0" applyNumberFormat="1"/>
    <xf numFmtId="43" fontId="16" fillId="0" borderId="0" xfId="0" applyNumberFormat="1" applyFont="1"/>
    <xf numFmtId="43" fontId="23" fillId="0" borderId="0" xfId="42" applyFont="1"/>
    <xf numFmtId="43" fontId="24" fillId="0" borderId="0" xfId="42" applyFont="1"/>
    <xf numFmtId="43" fontId="18" fillId="0" borderId="11" xfId="42" applyFont="1" applyBorder="1"/>
    <xf numFmtId="43" fontId="18" fillId="0" borderId="12" xfId="42" applyFont="1" applyBorder="1"/>
    <xf numFmtId="43" fontId="18" fillId="0" borderId="10" xfId="42" applyFont="1" applyBorder="1"/>
    <xf numFmtId="43" fontId="24" fillId="0" borderId="11" xfId="42" applyFont="1" applyBorder="1"/>
    <xf numFmtId="43" fontId="18" fillId="0" borderId="0" xfId="42" applyFont="1" applyBorder="1"/>
    <xf numFmtId="164" fontId="24" fillId="0" borderId="11" xfId="42" applyNumberFormat="1" applyFont="1" applyBorder="1"/>
    <xf numFmtId="43" fontId="25" fillId="33" borderId="11" xfId="42" applyFont="1" applyFill="1" applyBorder="1"/>
    <xf numFmtId="43" fontId="25" fillId="33" borderId="12" xfId="42" applyFont="1" applyFill="1" applyBorder="1"/>
    <xf numFmtId="43" fontId="25" fillId="33" borderId="10" xfId="42" applyFont="1" applyFill="1" applyBorder="1"/>
    <xf numFmtId="43" fontId="26" fillId="33" borderId="11" xfId="42" applyFont="1" applyFill="1" applyBorder="1"/>
    <xf numFmtId="43" fontId="25" fillId="33" borderId="0" xfId="42" applyFont="1" applyFill="1" applyBorder="1"/>
    <xf numFmtId="43" fontId="26" fillId="33" borderId="10" xfId="42" applyFont="1" applyFill="1" applyBorder="1"/>
    <xf numFmtId="0" fontId="21" fillId="0" borderId="0" xfId="0" applyFont="1" applyAlignment="1">
      <alignment shrinkToFit="1"/>
    </xf>
    <xf numFmtId="4" fontId="24" fillId="0" borderId="10" xfId="42" applyNumberFormat="1" applyFont="1" applyBorder="1"/>
    <xf numFmtId="43" fontId="26" fillId="33" borderId="11" xfId="0" applyNumberFormat="1" applyFont="1" applyFill="1" applyBorder="1"/>
    <xf numFmtId="0" fontId="28" fillId="0" borderId="13" xfId="1" applyFont="1" applyBorder="1"/>
    <xf numFmtId="0" fontId="16" fillId="0" borderId="14" xfId="0" applyFont="1" applyBorder="1"/>
    <xf numFmtId="43" fontId="23" fillId="0" borderId="14" xfId="42" applyFont="1" applyBorder="1"/>
    <xf numFmtId="43" fontId="24" fillId="0" borderId="14" xfId="42" applyFont="1" applyBorder="1"/>
    <xf numFmtId="0" fontId="21" fillId="0" borderId="15" xfId="0" applyFont="1" applyBorder="1" applyAlignment="1">
      <alignment shrinkToFit="1"/>
    </xf>
    <xf numFmtId="0" fontId="29" fillId="0" borderId="16" xfId="16" applyFont="1" applyBorder="1"/>
    <xf numFmtId="0" fontId="0" fillId="0" borderId="0" xfId="0" applyBorder="1"/>
    <xf numFmtId="43" fontId="23" fillId="0" borderId="0" xfId="42" applyFont="1" applyBorder="1"/>
    <xf numFmtId="43" fontId="24" fillId="0" borderId="0" xfId="42" applyFont="1" applyBorder="1"/>
    <xf numFmtId="0" fontId="21" fillId="0" borderId="17" xfId="0" applyFont="1" applyBorder="1" applyAlignment="1">
      <alignment shrinkToFit="1"/>
    </xf>
    <xf numFmtId="0" fontId="0" fillId="0" borderId="16" xfId="0" applyBorder="1"/>
    <xf numFmtId="0" fontId="19" fillId="0" borderId="18" xfId="0" applyFont="1" applyBorder="1"/>
    <xf numFmtId="0" fontId="22" fillId="0" borderId="19" xfId="0" applyFont="1" applyBorder="1" applyAlignment="1">
      <alignment shrinkToFit="1"/>
    </xf>
    <xf numFmtId="43" fontId="26" fillId="33" borderId="0" xfId="42" applyFont="1" applyFill="1" applyBorder="1"/>
    <xf numFmtId="0" fontId="16" fillId="0" borderId="16" xfId="0" applyFont="1" applyBorder="1"/>
    <xf numFmtId="0" fontId="22" fillId="0" borderId="20" xfId="0" applyFont="1" applyBorder="1" applyAlignment="1">
      <alignment shrinkToFit="1"/>
    </xf>
    <xf numFmtId="0" fontId="16" fillId="0" borderId="21" xfId="0" applyFont="1" applyBorder="1"/>
    <xf numFmtId="0" fontId="22" fillId="0" borderId="22" xfId="0" applyFont="1" applyBorder="1" applyAlignment="1">
      <alignment shrinkToFit="1"/>
    </xf>
    <xf numFmtId="0" fontId="21" fillId="0" borderId="19" xfId="0" applyFont="1" applyBorder="1" applyAlignment="1">
      <alignment shrinkToFit="1"/>
    </xf>
    <xf numFmtId="0" fontId="16" fillId="0" borderId="0" xfId="0" applyFont="1" applyBorder="1"/>
    <xf numFmtId="0" fontId="22" fillId="0" borderId="17" xfId="0" applyFont="1" applyBorder="1" applyAlignment="1">
      <alignment shrinkToFit="1"/>
    </xf>
    <xf numFmtId="0" fontId="27" fillId="0" borderId="0" xfId="0" applyFont="1" applyBorder="1"/>
    <xf numFmtId="0" fontId="18" fillId="0" borderId="18" xfId="0" applyFont="1" applyBorder="1"/>
    <xf numFmtId="43" fontId="26" fillId="33" borderId="0" xfId="0" applyNumberFormat="1" applyFont="1" applyFill="1" applyBorder="1"/>
    <xf numFmtId="4" fontId="24" fillId="0" borderId="0" xfId="42" applyNumberFormat="1" applyFont="1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43" fontId="23" fillId="0" borderId="24" xfId="42" applyFont="1" applyBorder="1"/>
    <xf numFmtId="43" fontId="24" fillId="0" borderId="24" xfId="42" applyFont="1" applyBorder="1"/>
    <xf numFmtId="0" fontId="21" fillId="0" borderId="25" xfId="0" applyFont="1" applyBorder="1" applyAlignment="1">
      <alignment shrinkToFit="1"/>
    </xf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mma" xfId="42" builtinId="3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topLeftCell="A36" zoomScale="166" zoomScaleNormal="166" workbookViewId="0">
      <selection sqref="A1:F54"/>
    </sheetView>
  </sheetViews>
  <sheetFormatPr baseColWidth="10" defaultRowHeight="15.75" x14ac:dyDescent="0.25"/>
  <cols>
    <col min="1" max="1" width="2.7109375" customWidth="1"/>
    <col min="2" max="2" width="37.5703125" customWidth="1"/>
    <col min="3" max="3" width="10.28515625" style="10" customWidth="1"/>
    <col min="4" max="4" width="11.5703125" style="10" customWidth="1"/>
    <col min="5" max="5" width="15.28515625" style="11" bestFit="1" customWidth="1"/>
    <col min="6" max="6" width="35.42578125" style="24" customWidth="1"/>
  </cols>
  <sheetData>
    <row r="1" spans="1:8" ht="23.25" x14ac:dyDescent="0.35">
      <c r="A1" s="27" t="s">
        <v>44</v>
      </c>
      <c r="B1" s="28"/>
      <c r="C1" s="29"/>
      <c r="D1" s="29"/>
      <c r="E1" s="30"/>
      <c r="F1" s="31"/>
    </row>
    <row r="2" spans="1:8" ht="21" x14ac:dyDescent="0.35">
      <c r="A2" s="32" t="s">
        <v>0</v>
      </c>
      <c r="B2" s="33"/>
      <c r="C2" s="34"/>
      <c r="D2" s="34"/>
      <c r="E2" s="35"/>
      <c r="F2" s="36"/>
    </row>
    <row r="3" spans="1:8" ht="12" customHeight="1" x14ac:dyDescent="0.25">
      <c r="A3" s="37"/>
      <c r="B3" s="33"/>
      <c r="C3" s="34"/>
      <c r="D3" s="34"/>
      <c r="E3" s="35"/>
      <c r="F3" s="36"/>
    </row>
    <row r="4" spans="1:8" s="7" customFormat="1" ht="18.75" x14ac:dyDescent="0.3">
      <c r="A4" s="38" t="s">
        <v>17</v>
      </c>
      <c r="B4" s="6"/>
      <c r="C4" s="18" t="s">
        <v>39</v>
      </c>
      <c r="D4" s="18" t="s">
        <v>43</v>
      </c>
      <c r="E4" s="12" t="s">
        <v>44</v>
      </c>
      <c r="F4" s="39" t="s">
        <v>18</v>
      </c>
    </row>
    <row r="5" spans="1:8" x14ac:dyDescent="0.25">
      <c r="A5" s="37"/>
      <c r="B5" s="33"/>
      <c r="C5" s="40"/>
      <c r="D5" s="40"/>
      <c r="E5" s="35"/>
      <c r="F5" s="36"/>
    </row>
    <row r="6" spans="1:8" x14ac:dyDescent="0.25">
      <c r="A6" s="41" t="s">
        <v>19</v>
      </c>
      <c r="B6" s="33"/>
      <c r="C6" s="40"/>
      <c r="D6" s="40"/>
      <c r="E6" s="35"/>
      <c r="F6" s="36"/>
    </row>
    <row r="7" spans="1:8" x14ac:dyDescent="0.25">
      <c r="A7" s="37"/>
      <c r="B7" s="33" t="s">
        <v>38</v>
      </c>
      <c r="C7" s="40">
        <v>8000</v>
      </c>
      <c r="D7" s="40">
        <v>8767</v>
      </c>
      <c r="E7" s="35">
        <v>0</v>
      </c>
      <c r="F7" s="36" t="s">
        <v>53</v>
      </c>
    </row>
    <row r="8" spans="1:8" x14ac:dyDescent="0.25">
      <c r="A8" s="37"/>
      <c r="B8" s="33" t="s">
        <v>20</v>
      </c>
      <c r="C8" s="40">
        <v>8000</v>
      </c>
      <c r="D8" s="40">
        <v>4228.6099999999997</v>
      </c>
      <c r="E8" s="35">
        <v>0</v>
      </c>
      <c r="F8" s="36" t="s">
        <v>45</v>
      </c>
    </row>
    <row r="9" spans="1:8" x14ac:dyDescent="0.25">
      <c r="A9" s="37"/>
      <c r="B9" s="5" t="s">
        <v>21</v>
      </c>
      <c r="C9" s="19">
        <f>SUM(C7:C8)</f>
        <v>16000</v>
      </c>
      <c r="D9" s="19">
        <f>SUM(D7:D8)</f>
        <v>12995.61</v>
      </c>
      <c r="E9" s="13">
        <f>SUM(E7:E8)</f>
        <v>0</v>
      </c>
      <c r="F9" s="42"/>
    </row>
    <row r="10" spans="1:8" ht="18" customHeight="1" x14ac:dyDescent="0.25">
      <c r="A10" s="41" t="s">
        <v>22</v>
      </c>
      <c r="B10" s="33"/>
      <c r="C10" s="40"/>
      <c r="D10" s="40"/>
      <c r="E10" s="35"/>
      <c r="F10" s="36"/>
    </row>
    <row r="11" spans="1:8" x14ac:dyDescent="0.25">
      <c r="A11" s="37"/>
      <c r="B11" s="33" t="s">
        <v>1</v>
      </c>
      <c r="C11" s="40">
        <v>42400</v>
      </c>
      <c r="D11" s="40">
        <v>38400</v>
      </c>
      <c r="E11" s="35">
        <v>38000</v>
      </c>
      <c r="F11" s="36"/>
    </row>
    <row r="12" spans="1:8" x14ac:dyDescent="0.25">
      <c r="A12" s="37"/>
      <c r="B12" s="33" t="s">
        <v>31</v>
      </c>
      <c r="C12" s="40">
        <v>22700</v>
      </c>
      <c r="D12" s="40">
        <v>19101.27</v>
      </c>
      <c r="E12" s="35">
        <v>18000</v>
      </c>
      <c r="F12" s="36"/>
    </row>
    <row r="13" spans="1:8" x14ac:dyDescent="0.25">
      <c r="A13" s="37"/>
      <c r="B13" s="33" t="s">
        <v>22</v>
      </c>
      <c r="C13" s="40">
        <v>0</v>
      </c>
      <c r="D13" s="40">
        <v>1000</v>
      </c>
      <c r="E13" s="35">
        <v>0</v>
      </c>
      <c r="F13" s="36"/>
    </row>
    <row r="14" spans="1:8" x14ac:dyDescent="0.25">
      <c r="A14" s="37"/>
      <c r="B14" s="5" t="s">
        <v>23</v>
      </c>
      <c r="C14" s="19">
        <f>SUM(C11:C13)</f>
        <v>65100</v>
      </c>
      <c r="D14" s="19">
        <f>SUM(D11:D13)</f>
        <v>58501.270000000004</v>
      </c>
      <c r="E14" s="13">
        <f>SUM(E11:E13)</f>
        <v>56000</v>
      </c>
      <c r="F14" s="42"/>
    </row>
    <row r="15" spans="1:8" x14ac:dyDescent="0.25">
      <c r="A15" s="37"/>
      <c r="B15" s="33"/>
      <c r="C15" s="40"/>
      <c r="D15" s="40"/>
      <c r="E15" s="35"/>
      <c r="F15" s="36"/>
      <c r="H15" s="8"/>
    </row>
    <row r="16" spans="1:8" s="1" customFormat="1" ht="16.5" thickBot="1" x14ac:dyDescent="0.3">
      <c r="A16" s="43" t="s">
        <v>24</v>
      </c>
      <c r="B16" s="2"/>
      <c r="C16" s="20">
        <f>C9+C14</f>
        <v>81100</v>
      </c>
      <c r="D16" s="20">
        <f>D9+D14</f>
        <v>71496.88</v>
      </c>
      <c r="E16" s="14">
        <f>E9+E14</f>
        <v>56000</v>
      </c>
      <c r="F16" s="44"/>
      <c r="H16" s="9"/>
    </row>
    <row r="17" spans="1:6" x14ac:dyDescent="0.25">
      <c r="A17" s="37"/>
      <c r="B17" s="33"/>
      <c r="C17" s="40"/>
      <c r="D17" s="40"/>
      <c r="E17" s="35"/>
      <c r="F17" s="36"/>
    </row>
    <row r="18" spans="1:6" x14ac:dyDescent="0.25">
      <c r="A18" s="37"/>
      <c r="B18" s="33"/>
      <c r="C18" s="40"/>
      <c r="D18" s="40"/>
      <c r="E18" s="35"/>
      <c r="F18" s="36"/>
    </row>
    <row r="19" spans="1:6" s="7" customFormat="1" ht="18.75" x14ac:dyDescent="0.3">
      <c r="A19" s="38" t="s">
        <v>2</v>
      </c>
      <c r="B19" s="6"/>
      <c r="C19" s="21"/>
      <c r="D19" s="21"/>
      <c r="E19" s="15"/>
      <c r="F19" s="45"/>
    </row>
    <row r="20" spans="1:6" x14ac:dyDescent="0.25">
      <c r="A20" s="41" t="s">
        <v>3</v>
      </c>
      <c r="B20" s="46"/>
      <c r="C20" s="40"/>
      <c r="D20" s="40"/>
      <c r="E20" s="35"/>
      <c r="F20" s="36"/>
    </row>
    <row r="21" spans="1:6" x14ac:dyDescent="0.25">
      <c r="A21" s="37"/>
      <c r="B21" s="33" t="s">
        <v>50</v>
      </c>
      <c r="C21" s="40">
        <v>5000</v>
      </c>
      <c r="D21" s="40">
        <v>5000</v>
      </c>
      <c r="E21" s="35">
        <v>5000</v>
      </c>
      <c r="F21" s="36"/>
    </row>
    <row r="22" spans="1:6" x14ac:dyDescent="0.25">
      <c r="A22" s="37"/>
      <c r="B22" s="33" t="s">
        <v>4</v>
      </c>
      <c r="C22" s="40">
        <v>0</v>
      </c>
      <c r="D22" s="40">
        <v>0</v>
      </c>
      <c r="E22" s="35">
        <v>0</v>
      </c>
      <c r="F22" s="36"/>
    </row>
    <row r="23" spans="1:6" x14ac:dyDescent="0.25">
      <c r="A23" s="37"/>
      <c r="B23" s="5" t="s">
        <v>5</v>
      </c>
      <c r="C23" s="19">
        <f>SUM(C21:C22)</f>
        <v>5000</v>
      </c>
      <c r="D23" s="19">
        <f>SUM(D21:D22)</f>
        <v>5000</v>
      </c>
      <c r="E23" s="13">
        <f>SUM(E21:E22)</f>
        <v>5000</v>
      </c>
      <c r="F23" s="42"/>
    </row>
    <row r="24" spans="1:6" ht="18" customHeight="1" x14ac:dyDescent="0.25">
      <c r="A24" s="41" t="s">
        <v>6</v>
      </c>
      <c r="B24" s="46"/>
      <c r="C24" s="22">
        <v>0</v>
      </c>
      <c r="D24" s="22"/>
      <c r="E24" s="16">
        <v>0</v>
      </c>
      <c r="F24" s="47"/>
    </row>
    <row r="25" spans="1:6" x14ac:dyDescent="0.25">
      <c r="A25" s="37"/>
      <c r="B25" s="33" t="s">
        <v>35</v>
      </c>
      <c r="C25" s="40">
        <v>0</v>
      </c>
      <c r="D25" s="40">
        <v>0</v>
      </c>
      <c r="E25" s="35">
        <v>0</v>
      </c>
      <c r="F25" s="36"/>
    </row>
    <row r="26" spans="1:6" x14ac:dyDescent="0.25">
      <c r="A26" s="37"/>
      <c r="B26" s="33" t="s">
        <v>7</v>
      </c>
      <c r="C26" s="40">
        <v>0</v>
      </c>
      <c r="D26" s="40">
        <v>0</v>
      </c>
      <c r="E26" s="35">
        <v>0</v>
      </c>
      <c r="F26" s="36" t="s">
        <v>37</v>
      </c>
    </row>
    <row r="27" spans="1:6" x14ac:dyDescent="0.25">
      <c r="A27" s="37"/>
      <c r="B27" s="33" t="s">
        <v>9</v>
      </c>
      <c r="C27" s="40">
        <v>4700</v>
      </c>
      <c r="D27" s="40">
        <f>1166.96+3416.25</f>
        <v>4583.21</v>
      </c>
      <c r="E27" s="35">
        <f>ROUND(D27*1.05,-2)</f>
        <v>4800</v>
      </c>
      <c r="F27" s="36" t="s">
        <v>36</v>
      </c>
    </row>
    <row r="28" spans="1:6" x14ac:dyDescent="0.25">
      <c r="A28" s="37"/>
      <c r="B28" s="48" t="s">
        <v>46</v>
      </c>
      <c r="C28" s="40">
        <v>8000</v>
      </c>
      <c r="D28" s="40">
        <v>0</v>
      </c>
      <c r="E28" s="35">
        <v>0</v>
      </c>
      <c r="F28" s="36"/>
    </row>
    <row r="29" spans="1:6" x14ac:dyDescent="0.25">
      <c r="A29" s="37"/>
      <c r="B29" s="33" t="s">
        <v>41</v>
      </c>
      <c r="C29" s="40">
        <v>200</v>
      </c>
      <c r="D29" s="40">
        <v>19</v>
      </c>
      <c r="E29" s="35">
        <v>0</v>
      </c>
      <c r="F29" s="36" t="s">
        <v>42</v>
      </c>
    </row>
    <row r="30" spans="1:6" x14ac:dyDescent="0.25">
      <c r="A30" s="37"/>
      <c r="B30" s="33" t="s">
        <v>40</v>
      </c>
      <c r="C30" s="40">
        <v>3000</v>
      </c>
      <c r="D30" s="40">
        <v>2437.5</v>
      </c>
      <c r="E30" s="35">
        <v>3000</v>
      </c>
      <c r="F30" s="36"/>
    </row>
    <row r="31" spans="1:6" x14ac:dyDescent="0.25">
      <c r="A31" s="37"/>
      <c r="B31" s="33" t="s">
        <v>30</v>
      </c>
      <c r="C31" s="40">
        <v>7000</v>
      </c>
      <c r="D31" s="40">
        <v>0</v>
      </c>
      <c r="E31" s="35">
        <v>3000</v>
      </c>
      <c r="F31" s="36"/>
    </row>
    <row r="32" spans="1:6" x14ac:dyDescent="0.25">
      <c r="A32" s="37"/>
      <c r="B32" s="33" t="s">
        <v>26</v>
      </c>
      <c r="C32" s="40">
        <v>200</v>
      </c>
      <c r="D32" s="40">
        <v>114.14</v>
      </c>
      <c r="E32" s="35">
        <v>200</v>
      </c>
      <c r="F32" s="36" t="s">
        <v>48</v>
      </c>
    </row>
    <row r="33" spans="1:6" x14ac:dyDescent="0.25">
      <c r="A33" s="37"/>
      <c r="B33" s="33" t="s">
        <v>8</v>
      </c>
      <c r="C33" s="40">
        <v>0</v>
      </c>
      <c r="D33" s="40">
        <f>495+900</f>
        <v>1395</v>
      </c>
      <c r="E33" s="35">
        <v>12000</v>
      </c>
      <c r="F33" s="36" t="s">
        <v>49</v>
      </c>
    </row>
    <row r="34" spans="1:6" x14ac:dyDescent="0.25">
      <c r="A34" s="37"/>
      <c r="B34" s="5" t="s">
        <v>10</v>
      </c>
      <c r="C34" s="19">
        <f>SUM(C24:C33)</f>
        <v>23100</v>
      </c>
      <c r="D34" s="19">
        <f>SUM(D24:D33)</f>
        <v>8548.85</v>
      </c>
      <c r="E34" s="13">
        <f>SUM(E24:E33)</f>
        <v>23000</v>
      </c>
      <c r="F34" s="42"/>
    </row>
    <row r="35" spans="1:6" ht="18" customHeight="1" x14ac:dyDescent="0.25">
      <c r="A35" s="41" t="s">
        <v>11</v>
      </c>
      <c r="B35" s="46"/>
      <c r="C35" s="22"/>
      <c r="D35" s="22"/>
      <c r="E35" s="16"/>
      <c r="F35" s="47"/>
    </row>
    <row r="36" spans="1:6" x14ac:dyDescent="0.25">
      <c r="A36" s="37"/>
      <c r="B36" s="33" t="s">
        <v>13</v>
      </c>
      <c r="C36" s="40">
        <v>1000</v>
      </c>
      <c r="D36" s="40">
        <v>1000</v>
      </c>
      <c r="E36" s="35">
        <v>1000</v>
      </c>
      <c r="F36" s="36" t="s">
        <v>51</v>
      </c>
    </row>
    <row r="37" spans="1:6" x14ac:dyDescent="0.25">
      <c r="A37" s="37"/>
      <c r="B37" s="33" t="s">
        <v>12</v>
      </c>
      <c r="C37" s="40">
        <v>2500</v>
      </c>
      <c r="D37" s="40">
        <v>2500</v>
      </c>
      <c r="E37" s="35">
        <v>2500</v>
      </c>
      <c r="F37" s="36"/>
    </row>
    <row r="38" spans="1:6" x14ac:dyDescent="0.25">
      <c r="A38" s="37"/>
      <c r="B38" s="33" t="s">
        <v>34</v>
      </c>
      <c r="C38" s="40">
        <v>32250</v>
      </c>
      <c r="D38" s="40">
        <v>25500</v>
      </c>
      <c r="E38" s="35">
        <v>30000</v>
      </c>
      <c r="F38" s="36" t="s">
        <v>47</v>
      </c>
    </row>
    <row r="39" spans="1:6" x14ac:dyDescent="0.25">
      <c r="A39" s="37"/>
      <c r="B39" s="33" t="s">
        <v>14</v>
      </c>
      <c r="C39" s="40">
        <v>0</v>
      </c>
      <c r="D39" s="40">
        <v>0</v>
      </c>
      <c r="E39" s="35">
        <v>0</v>
      </c>
      <c r="F39" s="36"/>
    </row>
    <row r="40" spans="1:6" x14ac:dyDescent="0.25">
      <c r="A40" s="37"/>
      <c r="B40" s="33" t="s">
        <v>15</v>
      </c>
      <c r="C40" s="40">
        <v>0</v>
      </c>
      <c r="D40" s="40">
        <v>0</v>
      </c>
      <c r="E40" s="35">
        <v>0</v>
      </c>
      <c r="F40" s="36"/>
    </row>
    <row r="41" spans="1:6" x14ac:dyDescent="0.25">
      <c r="A41" s="37"/>
      <c r="B41" s="5" t="s">
        <v>16</v>
      </c>
      <c r="C41" s="19">
        <f>SUM(C36:C40)</f>
        <v>35750</v>
      </c>
      <c r="D41" s="19">
        <f>SUM(D36:D40)</f>
        <v>29000</v>
      </c>
      <c r="E41" s="13">
        <f>SUM(E36:E40)</f>
        <v>33500</v>
      </c>
      <c r="F41" s="42"/>
    </row>
    <row r="42" spans="1:6" ht="18" customHeight="1" x14ac:dyDescent="0.25">
      <c r="A42" s="41" t="s">
        <v>25</v>
      </c>
      <c r="B42" s="33"/>
      <c r="C42" s="40"/>
      <c r="D42" s="40"/>
      <c r="E42" s="35"/>
      <c r="F42" s="36"/>
    </row>
    <row r="43" spans="1:6" x14ac:dyDescent="0.25">
      <c r="A43" s="37"/>
      <c r="B43" s="33" t="s">
        <v>27</v>
      </c>
      <c r="C43" s="40">
        <v>13000</v>
      </c>
      <c r="D43" s="40">
        <v>11500.25</v>
      </c>
      <c r="E43" s="35">
        <f>ROUND((E11+E12)*0.2,-2)</f>
        <v>11200</v>
      </c>
      <c r="F43" s="36" t="s">
        <v>52</v>
      </c>
    </row>
    <row r="44" spans="1:6" x14ac:dyDescent="0.25">
      <c r="A44" s="37"/>
      <c r="B44" s="33" t="s">
        <v>28</v>
      </c>
      <c r="C44" s="40">
        <v>4000</v>
      </c>
      <c r="D44" s="40">
        <v>0</v>
      </c>
      <c r="E44" s="35">
        <v>0</v>
      </c>
      <c r="F44" s="36"/>
    </row>
    <row r="45" spans="1:6" x14ac:dyDescent="0.25">
      <c r="A45" s="37"/>
      <c r="B45" s="5" t="s">
        <v>29</v>
      </c>
      <c r="C45" s="19">
        <f>SUM(C43:C44)</f>
        <v>17000</v>
      </c>
      <c r="D45" s="19">
        <f>SUM(D43:D44)</f>
        <v>11500.25</v>
      </c>
      <c r="E45" s="13">
        <f>SUM(E43:E44)</f>
        <v>11200</v>
      </c>
      <c r="F45" s="42"/>
    </row>
    <row r="46" spans="1:6" x14ac:dyDescent="0.25">
      <c r="A46" s="37"/>
      <c r="B46" s="33"/>
      <c r="C46" s="40"/>
      <c r="D46" s="40"/>
      <c r="E46" s="35"/>
      <c r="F46" s="36"/>
    </row>
    <row r="47" spans="1:6" s="1" customFormat="1" ht="16.5" thickBot="1" x14ac:dyDescent="0.3">
      <c r="A47" s="43" t="s">
        <v>24</v>
      </c>
      <c r="B47" s="2"/>
      <c r="C47" s="20">
        <f>C23+C34+C41+C45</f>
        <v>80850</v>
      </c>
      <c r="D47" s="20">
        <f>D23+D34+D41+D45</f>
        <v>54049.1</v>
      </c>
      <c r="E47" s="14">
        <f>E23+E34+E41+E45</f>
        <v>72700</v>
      </c>
      <c r="F47" s="44"/>
    </row>
    <row r="48" spans="1:6" x14ac:dyDescent="0.25">
      <c r="A48" s="37"/>
      <c r="B48" s="33"/>
      <c r="C48" s="40"/>
      <c r="D48" s="40"/>
      <c r="E48" s="35"/>
      <c r="F48" s="36"/>
    </row>
    <row r="49" spans="1:6" x14ac:dyDescent="0.25">
      <c r="A49" s="37"/>
      <c r="B49" s="33"/>
      <c r="C49" s="40"/>
      <c r="D49" s="40"/>
      <c r="E49" s="35"/>
      <c r="F49" s="36"/>
    </row>
    <row r="50" spans="1:6" x14ac:dyDescent="0.25">
      <c r="A50" s="49" t="s">
        <v>32</v>
      </c>
      <c r="B50" s="3"/>
      <c r="C50" s="26" t="str">
        <f>C4</f>
        <v>Budsjett 2022</v>
      </c>
      <c r="D50" s="26" t="str">
        <f>D4</f>
        <v>Regnskap 2022</v>
      </c>
      <c r="E50" s="17" t="str">
        <f>E4</f>
        <v>Budsjett 2023</v>
      </c>
      <c r="F50" s="36"/>
    </row>
    <row r="51" spans="1:6" x14ac:dyDescent="0.25">
      <c r="A51" s="37"/>
      <c r="B51" s="33" t="str">
        <f>A4</f>
        <v>Forventet anskaffelse av midler</v>
      </c>
      <c r="C51" s="50">
        <f>C16</f>
        <v>81100</v>
      </c>
      <c r="D51" s="50">
        <f>D16</f>
        <v>71496.88</v>
      </c>
      <c r="E51" s="51">
        <f>E16</f>
        <v>56000</v>
      </c>
      <c r="F51" s="36"/>
    </row>
    <row r="52" spans="1:6" x14ac:dyDescent="0.25">
      <c r="A52" s="37"/>
      <c r="B52" s="33" t="str">
        <f>A19</f>
        <v>Forventet forbruk</v>
      </c>
      <c r="C52" s="50">
        <f>C47</f>
        <v>80850</v>
      </c>
      <c r="D52" s="50">
        <f>D47</f>
        <v>54049.1</v>
      </c>
      <c r="E52" s="51">
        <f>E47</f>
        <v>72700</v>
      </c>
      <c r="F52" s="36"/>
    </row>
    <row r="53" spans="1:6" ht="16.5" thickBot="1" x14ac:dyDescent="0.3">
      <c r="A53" s="52"/>
      <c r="B53" s="4" t="s">
        <v>33</v>
      </c>
      <c r="C53" s="23">
        <f>C51-C52</f>
        <v>250</v>
      </c>
      <c r="D53" s="23">
        <f>D51-D52</f>
        <v>17447.780000000006</v>
      </c>
      <c r="E53" s="25">
        <f>E51-E52</f>
        <v>-16700</v>
      </c>
      <c r="F53" s="36"/>
    </row>
    <row r="54" spans="1:6" ht="16.5" thickBot="1" x14ac:dyDescent="0.3">
      <c r="A54" s="53"/>
      <c r="B54" s="54"/>
      <c r="C54" s="55"/>
      <c r="D54" s="55"/>
      <c r="E54" s="56"/>
      <c r="F54" s="57"/>
    </row>
  </sheetData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2023 - budsjett FIAN Norge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Gaute Gulliksen</dc:creator>
  <cp:lastModifiedBy>Arvid Solheim</cp:lastModifiedBy>
  <cp:lastPrinted>2021-04-04T17:56:37Z</cp:lastPrinted>
  <dcterms:created xsi:type="dcterms:W3CDTF">2019-04-10T21:23:09Z</dcterms:created>
  <dcterms:modified xsi:type="dcterms:W3CDTF">2023-04-23T18:33:45Z</dcterms:modified>
</cp:coreProperties>
</file>