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nhold\Fian\2024\årsmøtet\"/>
    </mc:Choice>
  </mc:AlternateContent>
  <xr:revisionPtr revIDLastSave="0" documentId="8_{AFFD6995-FC0E-44CB-8DC2-0F59B0DB75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 - budsjett FIAN Norge" sheetId="1" r:id="rId1"/>
  </sheets>
  <calcPr calcId="191029"/>
</workbook>
</file>

<file path=xl/calcChain.xml><?xml version="1.0" encoding="utf-8"?>
<calcChain xmlns="http://schemas.openxmlformats.org/spreadsheetml/2006/main">
  <c r="E11" i="1" l="1"/>
  <c r="E10" i="1"/>
  <c r="C8" i="1"/>
  <c r="E53" i="1" l="1"/>
  <c r="D53" i="1"/>
  <c r="C53" i="1"/>
  <c r="D48" i="1"/>
  <c r="D44" i="1"/>
  <c r="D24" i="1"/>
  <c r="D13" i="1"/>
  <c r="D8" i="1"/>
  <c r="E46" i="1" l="1"/>
  <c r="E48" i="1" s="1"/>
  <c r="D37" i="1"/>
  <c r="D50" i="1" s="1"/>
  <c r="D55" i="1" s="1"/>
  <c r="D15" i="1"/>
  <c r="D54" i="1" s="1"/>
  <c r="B55" i="1"/>
  <c r="B54" i="1"/>
  <c r="C48" i="1"/>
  <c r="E13" i="1"/>
  <c r="C13" i="1"/>
  <c r="E8" i="1"/>
  <c r="E44" i="1"/>
  <c r="C44" i="1"/>
  <c r="E37" i="1"/>
  <c r="C37" i="1"/>
  <c r="E24" i="1"/>
  <c r="C24" i="1"/>
  <c r="D56" i="1" l="1"/>
  <c r="C15" i="1"/>
  <c r="C54" i="1" s="1"/>
  <c r="C50" i="1"/>
  <c r="C55" i="1" s="1"/>
  <c r="E15" i="1"/>
  <c r="E54" i="1" s="1"/>
  <c r="E50" i="1"/>
  <c r="E55" i="1" s="1"/>
  <c r="C56" i="1" l="1"/>
  <c r="E56" i="1"/>
</calcChain>
</file>

<file path=xl/sharedStrings.xml><?xml version="1.0" encoding="utf-8"?>
<sst xmlns="http://schemas.openxmlformats.org/spreadsheetml/2006/main" count="66" uniqueCount="62">
  <si>
    <t>FIAN Norge</t>
  </si>
  <si>
    <t>Medlemskontingenter</t>
  </si>
  <si>
    <t>Forventet forbruk</t>
  </si>
  <si>
    <t>Prosjekter og tilskudd</t>
  </si>
  <si>
    <t>Andre prosjekter</t>
  </si>
  <si>
    <t>Sum prosjektkostnader</t>
  </si>
  <si>
    <t>Kostnader til drift og administrasjon</t>
  </si>
  <si>
    <t>Husleie/felleskostnader</t>
  </si>
  <si>
    <t>Yrkesskadeforsikring</t>
  </si>
  <si>
    <t>Annet</t>
  </si>
  <si>
    <t>Datakostnad</t>
  </si>
  <si>
    <t>SUM kostnader til drift og administrasjon</t>
  </si>
  <si>
    <t>Medlemskap/Ekstern service</t>
  </si>
  <si>
    <t>ForUM-Medlemskap, NGO forum</t>
  </si>
  <si>
    <t>Revisjons og regnskapshonorarer</t>
  </si>
  <si>
    <t>Regnskapsfører</t>
  </si>
  <si>
    <t>Annen service</t>
  </si>
  <si>
    <t>SUM Medlemskap/Ekstern service</t>
  </si>
  <si>
    <t>Forventet anskaffelse av midler</t>
  </si>
  <si>
    <t>Kommentarer</t>
  </si>
  <si>
    <t>Prosjekter og tillskudd</t>
  </si>
  <si>
    <t>SUM Prosjekter og tillskudd</t>
  </si>
  <si>
    <t>Andre inntekter</t>
  </si>
  <si>
    <t>SUM Andre inntekter</t>
  </si>
  <si>
    <t>SUM Forventet anskaffelse av midler</t>
  </si>
  <si>
    <t>Forventede kostnader til anskaffelse av midler</t>
  </si>
  <si>
    <t>Bank og kortgebyr</t>
  </si>
  <si>
    <t>FIAN IS kontingent</t>
  </si>
  <si>
    <t>Andre kostnader</t>
  </si>
  <si>
    <t>SUM Forventede kostnader til anskaffelse av midler</t>
  </si>
  <si>
    <t>Styre og årsmøte</t>
  </si>
  <si>
    <t>Gaver/Donasjoner</t>
  </si>
  <si>
    <t>Balanse</t>
  </si>
  <si>
    <t>Overskudd/Underskudd</t>
  </si>
  <si>
    <t>Honorar drift og administrasjon</t>
  </si>
  <si>
    <t>Lønn &amp; honorarer</t>
  </si>
  <si>
    <t>VISMA regnskap, Zoom</t>
  </si>
  <si>
    <t xml:space="preserve"> </t>
  </si>
  <si>
    <t>Momskompensasjon</t>
  </si>
  <si>
    <t>Thesis Awards</t>
  </si>
  <si>
    <t>Reklamekostnader</t>
  </si>
  <si>
    <t>Telefon/porto</t>
  </si>
  <si>
    <t>porto for utsending til medlemmer uten epost</t>
  </si>
  <si>
    <t>Ny og innovativ kampanje for  å redde verden</t>
  </si>
  <si>
    <t>Vipps gebyr</t>
  </si>
  <si>
    <t>Budsjett 2024</t>
  </si>
  <si>
    <t>Regnskap 2023</t>
  </si>
  <si>
    <t>Deltagelse på FIAN Int IC nov.24</t>
  </si>
  <si>
    <t>Globkonf</t>
  </si>
  <si>
    <t>Film og arrangement på Film fra Sør/Human</t>
  </si>
  <si>
    <t>Budsjett 2023</t>
  </si>
  <si>
    <t>Aviser, tidsskrifter, bøker etc</t>
  </si>
  <si>
    <t>Transit Media</t>
  </si>
  <si>
    <t>Trykksaker, annonsering o.l.</t>
  </si>
  <si>
    <t>Blomster/gave</t>
  </si>
  <si>
    <t>valgt revisor honorar</t>
  </si>
  <si>
    <t>Orgpro 10 måneder (10 mnd x (3000+350))</t>
  </si>
  <si>
    <t>Oppjustert med 2% fra 23 resultat (rundet opp)</t>
  </si>
  <si>
    <t>Renteinntekt Høyrentekonto (usikker renteutvikling)</t>
  </si>
  <si>
    <t>vedtatt på styremøte 20.3</t>
  </si>
  <si>
    <t>Hvis vi når kostnadsgrensen</t>
  </si>
  <si>
    <t>20% av medlemskontigent og gaver/donasjoner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</si>
</sst>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8"/>
      <color theme="1" tint="0.249977111117893"/>
      <name val="Calibri"/>
      <family val="2"/>
      <scheme val="minor"/>
    </font>
    <font>
      <i/>
      <sz val="8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/>
    <xf numFmtId="0" fontId="15" fillId="0" borderId="0" xfId="16"/>
    <xf numFmtId="0" fontId="16" fillId="0" borderId="0" xfId="0" applyFont="1"/>
    <xf numFmtId="0" fontId="16" fillId="0" borderId="10" xfId="0" applyFont="1" applyBorder="1"/>
    <xf numFmtId="0" fontId="0" fillId="0" borderId="11" xfId="0" applyBorder="1"/>
    <xf numFmtId="0" fontId="0" fillId="0" borderId="10" xfId="0" applyBorder="1"/>
    <xf numFmtId="0" fontId="16" fillId="0" borderId="12" xfId="0" applyFont="1" applyBorder="1"/>
    <xf numFmtId="0" fontId="18" fillId="0" borderId="11" xfId="0" applyFont="1" applyBorder="1"/>
    <xf numFmtId="0" fontId="19" fillId="0" borderId="11" xfId="0" applyFont="1" applyBorder="1"/>
    <xf numFmtId="0" fontId="20" fillId="0" borderId="0" xfId="0" applyFont="1"/>
    <xf numFmtId="43" fontId="0" fillId="0" borderId="0" xfId="0" applyNumberFormat="1"/>
    <xf numFmtId="43" fontId="16" fillId="0" borderId="0" xfId="0" applyNumberFormat="1" applyFont="1"/>
    <xf numFmtId="43" fontId="23" fillId="0" borderId="0" xfId="42" applyFont="1"/>
    <xf numFmtId="43" fontId="24" fillId="0" borderId="0" xfId="42" applyFont="1"/>
    <xf numFmtId="43" fontId="18" fillId="0" borderId="11" xfId="42" applyFont="1" applyBorder="1"/>
    <xf numFmtId="43" fontId="18" fillId="0" borderId="12" xfId="42" applyFont="1" applyBorder="1"/>
    <xf numFmtId="43" fontId="18" fillId="0" borderId="10" xfId="42" applyFont="1" applyBorder="1"/>
    <xf numFmtId="43" fontId="24" fillId="0" borderId="11" xfId="42" applyFont="1" applyBorder="1"/>
    <xf numFmtId="43" fontId="18" fillId="0" borderId="0" xfId="42" applyFont="1"/>
    <xf numFmtId="43" fontId="18" fillId="0" borderId="0" xfId="42" applyFont="1" applyBorder="1"/>
    <xf numFmtId="164" fontId="24" fillId="0" borderId="11" xfId="42" applyNumberFormat="1" applyFont="1" applyBorder="1"/>
    <xf numFmtId="43" fontId="25" fillId="33" borderId="11" xfId="42" applyFont="1" applyFill="1" applyBorder="1"/>
    <xf numFmtId="43" fontId="26" fillId="33" borderId="0" xfId="42" applyFont="1" applyFill="1"/>
    <xf numFmtId="43" fontId="25" fillId="33" borderId="12" xfId="42" applyFont="1" applyFill="1" applyBorder="1"/>
    <xf numFmtId="43" fontId="25" fillId="33" borderId="10" xfId="42" applyFont="1" applyFill="1" applyBorder="1"/>
    <xf numFmtId="43" fontId="26" fillId="33" borderId="11" xfId="42" applyFont="1" applyFill="1" applyBorder="1"/>
    <xf numFmtId="43" fontId="25" fillId="33" borderId="0" xfId="42" applyFont="1" applyFill="1"/>
    <xf numFmtId="43" fontId="25" fillId="33" borderId="0" xfId="42" applyFont="1" applyFill="1" applyBorder="1"/>
    <xf numFmtId="43" fontId="26" fillId="33" borderId="0" xfId="0" applyNumberFormat="1" applyFont="1" applyFill="1"/>
    <xf numFmtId="43" fontId="26" fillId="33" borderId="10" xfId="42" applyFont="1" applyFill="1" applyBorder="1"/>
    <xf numFmtId="0" fontId="21" fillId="0" borderId="0" xfId="0" applyFont="1" applyAlignment="1">
      <alignment shrinkToFit="1"/>
    </xf>
    <xf numFmtId="0" fontId="22" fillId="0" borderId="11" xfId="0" applyFont="1" applyBorder="1" applyAlignment="1">
      <alignment shrinkToFit="1"/>
    </xf>
    <xf numFmtId="0" fontId="22" fillId="0" borderId="12" xfId="0" applyFont="1" applyBorder="1" applyAlignment="1">
      <alignment shrinkToFit="1"/>
    </xf>
    <xf numFmtId="0" fontId="22" fillId="0" borderId="10" xfId="0" applyFont="1" applyBorder="1" applyAlignment="1">
      <alignment shrinkToFit="1"/>
    </xf>
    <xf numFmtId="0" fontId="21" fillId="0" borderId="11" xfId="0" applyFont="1" applyBorder="1" applyAlignment="1">
      <alignment shrinkToFit="1"/>
    </xf>
    <xf numFmtId="0" fontId="22" fillId="0" borderId="0" xfId="0" applyFont="1" applyAlignment="1">
      <alignment shrinkToFit="1"/>
    </xf>
    <xf numFmtId="4" fontId="24" fillId="0" borderId="0" xfId="42" applyNumberFormat="1" applyFont="1"/>
    <xf numFmtId="4" fontId="24" fillId="0" borderId="10" xfId="42" applyNumberFormat="1" applyFont="1" applyBorder="1"/>
    <xf numFmtId="43" fontId="26" fillId="33" borderId="11" xfId="0" applyNumberFormat="1" applyFont="1" applyFill="1" applyBorder="1"/>
    <xf numFmtId="43" fontId="23" fillId="34" borderId="0" xfId="42" applyFont="1" applyFill="1"/>
    <xf numFmtId="43" fontId="24" fillId="34" borderId="0" xfId="42" applyFont="1" applyFill="1"/>
    <xf numFmtId="43" fontId="27" fillId="34" borderId="0" xfId="42" applyFont="1" applyFill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2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zoomScale="166" zoomScaleNormal="166" workbookViewId="0">
      <selection activeCell="F47" sqref="F47"/>
    </sheetView>
  </sheetViews>
  <sheetFormatPr baseColWidth="10" defaultRowHeight="15.75" x14ac:dyDescent="0.25"/>
  <cols>
    <col min="1" max="1" width="2.7109375" customWidth="1"/>
    <col min="2" max="2" width="37.5703125" customWidth="1"/>
    <col min="3" max="4" width="12.28515625" style="13" customWidth="1"/>
    <col min="5" max="5" width="15.28515625" style="14" bestFit="1" customWidth="1"/>
    <col min="6" max="6" width="38.5703125" style="31" customWidth="1"/>
  </cols>
  <sheetData>
    <row r="1" spans="1:8" ht="23.25" x14ac:dyDescent="0.35">
      <c r="A1" s="1" t="s">
        <v>45</v>
      </c>
      <c r="C1" s="42" t="s">
        <v>59</v>
      </c>
      <c r="D1" s="40"/>
      <c r="E1" s="41"/>
    </row>
    <row r="2" spans="1:8" x14ac:dyDescent="0.25">
      <c r="A2" s="2" t="s">
        <v>0</v>
      </c>
    </row>
    <row r="4" spans="1:8" s="10" customFormat="1" ht="18.75" x14ac:dyDescent="0.3">
      <c r="A4" s="9" t="s">
        <v>18</v>
      </c>
      <c r="B4" s="9"/>
      <c r="C4" s="22" t="s">
        <v>50</v>
      </c>
      <c r="D4" s="22" t="s">
        <v>46</v>
      </c>
      <c r="E4" s="15" t="s">
        <v>45</v>
      </c>
      <c r="F4" s="32" t="s">
        <v>19</v>
      </c>
    </row>
    <row r="5" spans="1:8" x14ac:dyDescent="0.25">
      <c r="C5" s="23"/>
      <c r="D5" s="23"/>
    </row>
    <row r="6" spans="1:8" x14ac:dyDescent="0.25">
      <c r="A6" s="3" t="s">
        <v>20</v>
      </c>
      <c r="C6" s="23"/>
      <c r="D6" s="23"/>
    </row>
    <row r="7" spans="1:8" x14ac:dyDescent="0.25">
      <c r="B7" t="s">
        <v>38</v>
      </c>
      <c r="C7" s="23">
        <v>0</v>
      </c>
      <c r="D7" s="23">
        <v>7235</v>
      </c>
      <c r="E7" s="14">
        <v>8500</v>
      </c>
      <c r="F7" s="31" t="s">
        <v>60</v>
      </c>
    </row>
    <row r="8" spans="1:8" x14ac:dyDescent="0.25">
      <c r="B8" s="7" t="s">
        <v>21</v>
      </c>
      <c r="C8" s="24">
        <f>SUM(C7:C7)</f>
        <v>0</v>
      </c>
      <c r="D8" s="24">
        <f>SUM(D7:D7)</f>
        <v>7235</v>
      </c>
      <c r="E8" s="16">
        <f>SUM(E7:E7)</f>
        <v>8500</v>
      </c>
      <c r="F8" s="33"/>
    </row>
    <row r="9" spans="1:8" ht="18" customHeight="1" x14ac:dyDescent="0.25">
      <c r="A9" s="3" t="s">
        <v>22</v>
      </c>
      <c r="C9" s="23"/>
      <c r="D9" s="23"/>
    </row>
    <row r="10" spans="1:8" x14ac:dyDescent="0.25">
      <c r="B10" t="s">
        <v>1</v>
      </c>
      <c r="C10" s="23">
        <v>39200</v>
      </c>
      <c r="D10" s="23">
        <v>34150</v>
      </c>
      <c r="E10" s="14">
        <f>ROUNDUP(34150*1.02,-3)</f>
        <v>35000</v>
      </c>
      <c r="F10" s="31" t="s">
        <v>57</v>
      </c>
    </row>
    <row r="11" spans="1:8" x14ac:dyDescent="0.25">
      <c r="B11" t="s">
        <v>31</v>
      </c>
      <c r="C11" s="23">
        <v>19500</v>
      </c>
      <c r="D11" s="23">
        <v>5624</v>
      </c>
      <c r="E11" s="14">
        <f>ROUNDUP(D11*1.02,-3)</f>
        <v>6000</v>
      </c>
      <c r="F11" s="31" t="s">
        <v>57</v>
      </c>
    </row>
    <row r="12" spans="1:8" x14ac:dyDescent="0.25">
      <c r="B12" t="s">
        <v>22</v>
      </c>
      <c r="C12" s="23">
        <v>0</v>
      </c>
      <c r="D12" s="23">
        <v>1000</v>
      </c>
      <c r="E12" s="14">
        <v>9000</v>
      </c>
      <c r="F12" s="31" t="s">
        <v>58</v>
      </c>
    </row>
    <row r="13" spans="1:8" x14ac:dyDescent="0.25">
      <c r="B13" s="7" t="s">
        <v>23</v>
      </c>
      <c r="C13" s="24">
        <f>SUM(C10:C12)</f>
        <v>58700</v>
      </c>
      <c r="D13" s="24">
        <f>SUM(D10:D12)</f>
        <v>40774</v>
      </c>
      <c r="E13" s="16">
        <f>SUM(E10:E12)</f>
        <v>50000</v>
      </c>
      <c r="F13" s="33"/>
    </row>
    <row r="14" spans="1:8" x14ac:dyDescent="0.25">
      <c r="C14" s="23"/>
      <c r="D14" s="23"/>
      <c r="H14" s="11"/>
    </row>
    <row r="15" spans="1:8" s="3" customFormat="1" ht="16.5" thickBot="1" x14ac:dyDescent="0.3">
      <c r="A15" s="4" t="s">
        <v>24</v>
      </c>
      <c r="B15" s="4"/>
      <c r="C15" s="25">
        <f>C8+C13</f>
        <v>58700</v>
      </c>
      <c r="D15" s="25">
        <f>D8+D13</f>
        <v>48009</v>
      </c>
      <c r="E15" s="17">
        <f>E8+E13</f>
        <v>58500</v>
      </c>
      <c r="F15" s="34"/>
      <c r="H15" s="12"/>
    </row>
    <row r="16" spans="1:8" x14ac:dyDescent="0.25">
      <c r="C16" s="23"/>
      <c r="D16" s="23"/>
    </row>
    <row r="17" spans="1:6" x14ac:dyDescent="0.25">
      <c r="C17" s="23"/>
      <c r="D17" s="23"/>
    </row>
    <row r="18" spans="1:6" s="10" customFormat="1" ht="18.75" x14ac:dyDescent="0.3">
      <c r="A18" s="9" t="s">
        <v>2</v>
      </c>
      <c r="B18" s="9"/>
      <c r="C18" s="26"/>
      <c r="D18" s="26"/>
      <c r="E18" s="18"/>
      <c r="F18" s="35"/>
    </row>
    <row r="19" spans="1:6" x14ac:dyDescent="0.25">
      <c r="A19" s="3" t="s">
        <v>3</v>
      </c>
      <c r="B19" s="3"/>
      <c r="C19" s="23"/>
      <c r="D19" s="23"/>
    </row>
    <row r="20" spans="1:6" ht="11.25" customHeight="1" x14ac:dyDescent="0.25">
      <c r="B20" t="s">
        <v>39</v>
      </c>
      <c r="C20" s="23">
        <v>0</v>
      </c>
      <c r="D20" s="23">
        <v>0</v>
      </c>
      <c r="E20" s="14">
        <v>0</v>
      </c>
    </row>
    <row r="21" spans="1:6" x14ac:dyDescent="0.25">
      <c r="B21" t="s">
        <v>47</v>
      </c>
      <c r="C21" s="23">
        <v>0</v>
      </c>
      <c r="D21" s="23">
        <v>0</v>
      </c>
      <c r="E21" s="14">
        <v>8000</v>
      </c>
    </row>
    <row r="22" spans="1:6" x14ac:dyDescent="0.25">
      <c r="B22" t="s">
        <v>49</v>
      </c>
      <c r="C22" s="23"/>
      <c r="D22" s="23"/>
      <c r="E22" s="14">
        <v>10000</v>
      </c>
    </row>
    <row r="23" spans="1:6" x14ac:dyDescent="0.25">
      <c r="B23" t="s">
        <v>4</v>
      </c>
      <c r="C23" s="23">
        <v>0</v>
      </c>
      <c r="D23" s="23">
        <v>0</v>
      </c>
      <c r="E23" s="14">
        <v>5000</v>
      </c>
      <c r="F23" s="31" t="s">
        <v>48</v>
      </c>
    </row>
    <row r="24" spans="1:6" x14ac:dyDescent="0.25">
      <c r="B24" s="7" t="s">
        <v>5</v>
      </c>
      <c r="C24" s="24">
        <f>SUM(C20:C23)</f>
        <v>0</v>
      </c>
      <c r="D24" s="24">
        <f>SUM(D20:D23)</f>
        <v>0</v>
      </c>
      <c r="E24" s="16">
        <f>SUM(E20:E23)</f>
        <v>23000</v>
      </c>
      <c r="F24" s="33"/>
    </row>
    <row r="25" spans="1:6" ht="18" customHeight="1" x14ac:dyDescent="0.25">
      <c r="A25" s="3" t="s">
        <v>6</v>
      </c>
      <c r="B25" s="3"/>
      <c r="C25" s="27">
        <v>0</v>
      </c>
      <c r="D25" s="27"/>
      <c r="E25" s="19">
        <v>0</v>
      </c>
      <c r="F25" s="36"/>
    </row>
    <row r="26" spans="1:6" x14ac:dyDescent="0.25">
      <c r="B26" t="s">
        <v>35</v>
      </c>
      <c r="C26" s="23">
        <v>0</v>
      </c>
      <c r="D26" s="23">
        <v>0</v>
      </c>
      <c r="E26" s="14">
        <v>0</v>
      </c>
    </row>
    <row r="27" spans="1:6" x14ac:dyDescent="0.25">
      <c r="B27" t="s">
        <v>7</v>
      </c>
      <c r="C27" s="23">
        <v>0</v>
      </c>
      <c r="D27" s="23">
        <v>0</v>
      </c>
      <c r="E27" s="14">
        <v>0</v>
      </c>
      <c r="F27" s="31" t="s">
        <v>37</v>
      </c>
    </row>
    <row r="28" spans="1:6" x14ac:dyDescent="0.25">
      <c r="B28" t="s">
        <v>8</v>
      </c>
      <c r="C28" s="23">
        <v>0</v>
      </c>
      <c r="D28" s="23">
        <v>0</v>
      </c>
      <c r="E28" s="14">
        <v>0</v>
      </c>
    </row>
    <row r="29" spans="1:6" x14ac:dyDescent="0.25">
      <c r="B29" t="s">
        <v>10</v>
      </c>
      <c r="C29" s="23">
        <v>4800</v>
      </c>
      <c r="D29" s="23">
        <v>4943</v>
      </c>
      <c r="E29" s="14">
        <v>5000</v>
      </c>
      <c r="F29" s="31" t="s">
        <v>36</v>
      </c>
    </row>
    <row r="30" spans="1:6" x14ac:dyDescent="0.25">
      <c r="B30" t="s">
        <v>43</v>
      </c>
      <c r="C30" s="23">
        <v>0</v>
      </c>
      <c r="D30" s="23">
        <v>0</v>
      </c>
      <c r="E30" s="14">
        <v>0</v>
      </c>
    </row>
    <row r="31" spans="1:6" x14ac:dyDescent="0.25">
      <c r="B31" t="s">
        <v>41</v>
      </c>
      <c r="C31" s="23">
        <v>0</v>
      </c>
      <c r="D31" s="23">
        <v>0</v>
      </c>
      <c r="E31" s="14">
        <v>0</v>
      </c>
      <c r="F31" s="31" t="s">
        <v>42</v>
      </c>
    </row>
    <row r="32" spans="1:6" x14ac:dyDescent="0.25">
      <c r="B32" t="s">
        <v>40</v>
      </c>
      <c r="C32" s="23">
        <v>3000</v>
      </c>
      <c r="D32" s="23">
        <v>2413</v>
      </c>
      <c r="E32" s="14">
        <v>2500</v>
      </c>
      <c r="F32" s="31" t="s">
        <v>53</v>
      </c>
    </row>
    <row r="33" spans="1:6" x14ac:dyDescent="0.25">
      <c r="B33" t="s">
        <v>51</v>
      </c>
      <c r="C33" s="23">
        <v>0</v>
      </c>
      <c r="D33" s="23">
        <v>495</v>
      </c>
      <c r="E33" s="14">
        <v>1000</v>
      </c>
      <c r="F33" s="31" t="s">
        <v>52</v>
      </c>
    </row>
    <row r="34" spans="1:6" x14ac:dyDescent="0.25">
      <c r="B34" t="s">
        <v>30</v>
      </c>
      <c r="C34" s="23">
        <v>0</v>
      </c>
      <c r="D34" s="23">
        <v>1553</v>
      </c>
      <c r="E34" s="14">
        <v>0</v>
      </c>
    </row>
    <row r="35" spans="1:6" x14ac:dyDescent="0.25">
      <c r="B35" t="s">
        <v>26</v>
      </c>
      <c r="C35" s="23">
        <v>200</v>
      </c>
      <c r="D35" s="23">
        <v>166</v>
      </c>
      <c r="E35" s="14">
        <v>200</v>
      </c>
      <c r="F35" s="31" t="s">
        <v>44</v>
      </c>
    </row>
    <row r="36" spans="1:6" x14ac:dyDescent="0.25">
      <c r="B36" t="s">
        <v>9</v>
      </c>
      <c r="C36" s="23">
        <v>1000</v>
      </c>
      <c r="D36" s="23">
        <v>1035</v>
      </c>
      <c r="E36" s="14">
        <v>1000</v>
      </c>
      <c r="F36" s="31" t="s">
        <v>54</v>
      </c>
    </row>
    <row r="37" spans="1:6" x14ac:dyDescent="0.25">
      <c r="B37" s="7" t="s">
        <v>11</v>
      </c>
      <c r="C37" s="24">
        <f>SUM(C25:C36)</f>
        <v>9000</v>
      </c>
      <c r="D37" s="24">
        <f>SUM(D25:D36)</f>
        <v>10605</v>
      </c>
      <c r="E37" s="16">
        <f>SUM(E25:E36)</f>
        <v>9700</v>
      </c>
      <c r="F37" s="33"/>
    </row>
    <row r="38" spans="1:6" ht="18" customHeight="1" x14ac:dyDescent="0.25">
      <c r="A38" s="3" t="s">
        <v>12</v>
      </c>
      <c r="B38" s="3"/>
      <c r="C38" s="28"/>
      <c r="D38" s="28"/>
      <c r="E38" s="20"/>
      <c r="F38" s="36"/>
    </row>
    <row r="39" spans="1:6" x14ac:dyDescent="0.25">
      <c r="B39" t="s">
        <v>14</v>
      </c>
      <c r="C39" s="23">
        <v>1000</v>
      </c>
      <c r="D39" s="23">
        <v>1000</v>
      </c>
      <c r="E39" s="14">
        <v>1000</v>
      </c>
      <c r="F39" s="31" t="s">
        <v>55</v>
      </c>
    </row>
    <row r="40" spans="1:6" x14ac:dyDescent="0.25">
      <c r="B40" t="s">
        <v>13</v>
      </c>
      <c r="C40" s="23">
        <v>2500</v>
      </c>
      <c r="D40" s="23">
        <v>2500</v>
      </c>
      <c r="E40" s="14">
        <v>2500</v>
      </c>
    </row>
    <row r="41" spans="1:6" x14ac:dyDescent="0.25">
      <c r="B41" t="s">
        <v>34</v>
      </c>
      <c r="C41" s="23">
        <v>32250</v>
      </c>
      <c r="D41" s="23">
        <v>25500</v>
      </c>
      <c r="E41" s="14">
        <v>33500</v>
      </c>
      <c r="F41" s="31" t="s">
        <v>56</v>
      </c>
    </row>
    <row r="42" spans="1:6" x14ac:dyDescent="0.25">
      <c r="B42" t="s">
        <v>15</v>
      </c>
      <c r="C42" s="23">
        <v>0</v>
      </c>
      <c r="D42" s="23">
        <v>0</v>
      </c>
      <c r="E42" s="14">
        <v>0</v>
      </c>
    </row>
    <row r="43" spans="1:6" x14ac:dyDescent="0.25">
      <c r="B43" t="s">
        <v>16</v>
      </c>
      <c r="C43" s="23">
        <v>0</v>
      </c>
      <c r="D43" s="23">
        <v>0</v>
      </c>
      <c r="E43" s="14">
        <v>0</v>
      </c>
    </row>
    <row r="44" spans="1:6" x14ac:dyDescent="0.25">
      <c r="B44" s="7" t="s">
        <v>17</v>
      </c>
      <c r="C44" s="24">
        <f>SUM(C39:C43)</f>
        <v>35750</v>
      </c>
      <c r="D44" s="24">
        <f>SUM(D39:D43)</f>
        <v>29000</v>
      </c>
      <c r="E44" s="16">
        <f>SUM(E39:E43)</f>
        <v>37000</v>
      </c>
      <c r="F44" s="33"/>
    </row>
    <row r="45" spans="1:6" ht="18" customHeight="1" x14ac:dyDescent="0.25">
      <c r="A45" s="3" t="s">
        <v>25</v>
      </c>
      <c r="C45" s="23"/>
      <c r="D45" s="23"/>
    </row>
    <row r="46" spans="1:6" x14ac:dyDescent="0.25">
      <c r="B46" t="s">
        <v>27</v>
      </c>
      <c r="C46" s="23">
        <v>13000</v>
      </c>
      <c r="D46" s="23">
        <v>11500.25</v>
      </c>
      <c r="E46" s="14">
        <f>ROUND((E10+E11)*0.2,-2)</f>
        <v>8200</v>
      </c>
      <c r="F46" s="31" t="s">
        <v>61</v>
      </c>
    </row>
    <row r="47" spans="1:6" x14ac:dyDescent="0.25">
      <c r="B47" t="s">
        <v>28</v>
      </c>
      <c r="C47" s="23">
        <v>4000</v>
      </c>
      <c r="D47" s="23">
        <v>0</v>
      </c>
      <c r="E47" s="14">
        <v>0</v>
      </c>
    </row>
    <row r="48" spans="1:6" x14ac:dyDescent="0.25">
      <c r="B48" s="7" t="s">
        <v>29</v>
      </c>
      <c r="C48" s="24">
        <f>SUM(C46:C47)</f>
        <v>17000</v>
      </c>
      <c r="D48" s="24">
        <f>SUM(D46:D47)</f>
        <v>11500.25</v>
      </c>
      <c r="E48" s="16">
        <f>SUM(E46:E47)</f>
        <v>8200</v>
      </c>
      <c r="F48" s="33"/>
    </row>
    <row r="49" spans="1:6" x14ac:dyDescent="0.25">
      <c r="C49" s="23"/>
      <c r="D49" s="23"/>
    </row>
    <row r="50" spans="1:6" s="3" customFormat="1" ht="16.5" thickBot="1" x14ac:dyDescent="0.3">
      <c r="A50" s="4" t="s">
        <v>24</v>
      </c>
      <c r="B50" s="4"/>
      <c r="C50" s="25">
        <f>C24+C37+C44+C48</f>
        <v>61750</v>
      </c>
      <c r="D50" s="25">
        <f>D24+D37+D44+D48</f>
        <v>51105.25</v>
      </c>
      <c r="E50" s="17">
        <f>E24+E37+E44+E48</f>
        <v>77900</v>
      </c>
      <c r="F50" s="34"/>
    </row>
    <row r="51" spans="1:6" x14ac:dyDescent="0.25">
      <c r="C51" s="23"/>
      <c r="D51" s="23"/>
    </row>
    <row r="52" spans="1:6" x14ac:dyDescent="0.25">
      <c r="C52" s="23"/>
      <c r="D52" s="23"/>
    </row>
    <row r="53" spans="1:6" x14ac:dyDescent="0.25">
      <c r="A53" s="8" t="s">
        <v>32</v>
      </c>
      <c r="B53" s="5"/>
      <c r="C53" s="39" t="str">
        <f>C4</f>
        <v>Budsjett 2023</v>
      </c>
      <c r="D53" s="39" t="str">
        <f>D4</f>
        <v>Regnskap 2023</v>
      </c>
      <c r="E53" s="21" t="str">
        <f>E4</f>
        <v>Budsjett 2024</v>
      </c>
    </row>
    <row r="54" spans="1:6" x14ac:dyDescent="0.25">
      <c r="B54" t="str">
        <f>A4</f>
        <v>Forventet anskaffelse av midler</v>
      </c>
      <c r="C54" s="29">
        <f>C15</f>
        <v>58700</v>
      </c>
      <c r="D54" s="29">
        <f>D15</f>
        <v>48009</v>
      </c>
      <c r="E54" s="37">
        <f>E15</f>
        <v>58500</v>
      </c>
    </row>
    <row r="55" spans="1:6" x14ac:dyDescent="0.25">
      <c r="B55" t="str">
        <f>A18</f>
        <v>Forventet forbruk</v>
      </c>
      <c r="C55" s="29">
        <f>C50</f>
        <v>61750</v>
      </c>
      <c r="D55" s="29">
        <f>D50</f>
        <v>51105.25</v>
      </c>
      <c r="E55" s="37">
        <f>E50</f>
        <v>77900</v>
      </c>
    </row>
    <row r="56" spans="1:6" ht="16.5" thickBot="1" x14ac:dyDescent="0.3">
      <c r="A56" s="6"/>
      <c r="B56" s="6" t="s">
        <v>33</v>
      </c>
      <c r="C56" s="30">
        <f>C54-C55</f>
        <v>-3050</v>
      </c>
      <c r="D56" s="30">
        <f>D54-D55</f>
        <v>-3096.25</v>
      </c>
      <c r="E56" s="38">
        <f>E54-E55</f>
        <v>-19400</v>
      </c>
    </row>
  </sheetData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2023 - budsjett FIAN Norge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Gaute Gulliksen</dc:creator>
  <cp:lastModifiedBy>Arvid Solheim</cp:lastModifiedBy>
  <cp:lastPrinted>2021-04-04T17:56:37Z</cp:lastPrinted>
  <dcterms:created xsi:type="dcterms:W3CDTF">2019-04-10T21:23:09Z</dcterms:created>
  <dcterms:modified xsi:type="dcterms:W3CDTF">2024-03-18T09:38:14Z</dcterms:modified>
</cp:coreProperties>
</file>